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BAGG\ΑΘΡΑ - ΒΙΒΛΙΑ  - VIDEOS\IQBLM - ΕΥΑΓΓΕΛΟΣ ΚΑΝΙΝΙΑΣ\ΕΤΑΙΡΙΚΟ PROFIL και ΣΗΜΑΝΤΙΚΑ αρχεια !!!\"/>
    </mc:Choice>
  </mc:AlternateContent>
  <bookViews>
    <workbookView xWindow="0" yWindow="0" windowWidth="21576" windowHeight="3516"/>
  </bookViews>
  <sheets>
    <sheet name="Τόκοι Ισόποσων Μηνιαίων Καταβολ" sheetId="1" r:id="rId1"/>
  </sheets>
  <calcPr calcId="152511"/>
</workbook>
</file>

<file path=xl/calcChain.xml><?xml version="1.0" encoding="utf-8"?>
<calcChain xmlns="http://schemas.openxmlformats.org/spreadsheetml/2006/main">
  <c r="C7" i="1" l="1"/>
  <c r="C8" i="1"/>
  <c r="B31" i="1" s="1"/>
  <c r="B85" i="1"/>
  <c r="D85" i="1" s="1"/>
  <c r="E85" i="1" s="1"/>
  <c r="B84" i="1"/>
  <c r="D84" i="1" s="1"/>
  <c r="E84" i="1" s="1"/>
  <c r="B83" i="1"/>
  <c r="D83" i="1" s="1"/>
  <c r="E83" i="1" s="1"/>
  <c r="B82" i="1"/>
  <c r="C82" i="1" s="1"/>
  <c r="B81" i="1"/>
  <c r="D81" i="1" s="1"/>
  <c r="E81" i="1" s="1"/>
  <c r="B80" i="1"/>
  <c r="C80" i="1" s="1"/>
  <c r="B79" i="1"/>
  <c r="D79" i="1" s="1"/>
  <c r="E79" i="1" s="1"/>
  <c r="B78" i="1"/>
  <c r="D78" i="1" s="1"/>
  <c r="E78" i="1" s="1"/>
  <c r="C78" i="1"/>
  <c r="B77" i="1"/>
  <c r="C77" i="1" s="1"/>
  <c r="B76" i="1"/>
  <c r="C76" i="1" s="1"/>
  <c r="B75" i="1"/>
  <c r="C75" i="1" s="1"/>
  <c r="B74" i="1"/>
  <c r="D74" i="1" s="1"/>
  <c r="E74" i="1" s="1"/>
  <c r="B73" i="1"/>
  <c r="C73" i="1" s="1"/>
  <c r="B61" i="1"/>
  <c r="C61" i="1" s="1"/>
  <c r="B55" i="1"/>
  <c r="C55" i="1" s="1"/>
  <c r="B39" i="1"/>
  <c r="D76" i="1"/>
  <c r="E76" i="1" s="1"/>
  <c r="B16" i="1"/>
  <c r="B46" i="1" l="1"/>
  <c r="B26" i="1"/>
  <c r="B66" i="1"/>
  <c r="C66" i="1" s="1"/>
  <c r="D66" i="1" s="1"/>
  <c r="C85" i="1"/>
  <c r="B17" i="1"/>
  <c r="C17" i="1" s="1"/>
  <c r="D17" i="1" s="1"/>
  <c r="B43" i="1"/>
  <c r="C43" i="1" s="1"/>
  <c r="D43" i="1" s="1"/>
  <c r="B45" i="1"/>
  <c r="C45" i="1" s="1"/>
  <c r="D45" i="1" s="1"/>
  <c r="B67" i="1"/>
  <c r="C67" i="1" s="1"/>
  <c r="B23" i="1"/>
  <c r="C23" i="1" s="1"/>
  <c r="D23" i="1" s="1"/>
  <c r="B33" i="1"/>
  <c r="C33" i="1" s="1"/>
  <c r="D33" i="1" s="1"/>
  <c r="B27" i="1"/>
  <c r="C27" i="1" s="1"/>
  <c r="D27" i="1" s="1"/>
  <c r="B40" i="1"/>
  <c r="C40" i="1" s="1"/>
  <c r="D40" i="1" s="1"/>
  <c r="D55" i="1"/>
  <c r="B50" i="1"/>
  <c r="C50" i="1" s="1"/>
  <c r="D50" i="1" s="1"/>
  <c r="B56" i="1"/>
  <c r="C56" i="1" s="1"/>
  <c r="B68" i="1"/>
  <c r="C68" i="1" s="1"/>
  <c r="D68" i="1" s="1"/>
  <c r="B29" i="1"/>
  <c r="C29" i="1" s="1"/>
  <c r="D29" i="1" s="1"/>
  <c r="B37" i="1"/>
  <c r="C37" i="1" s="1"/>
  <c r="D37" i="1" s="1"/>
  <c r="B34" i="1"/>
  <c r="C34" i="1" s="1"/>
  <c r="D34" i="1" s="1"/>
  <c r="B28" i="1"/>
  <c r="C28" i="1" s="1"/>
  <c r="D28" i="1" s="1"/>
  <c r="B20" i="1"/>
  <c r="C20" i="1" s="1"/>
  <c r="D20" i="1" s="1"/>
  <c r="B51" i="1"/>
  <c r="C51" i="1" s="1"/>
  <c r="D51" i="1" s="1"/>
  <c r="B57" i="1"/>
  <c r="C57" i="1" s="1"/>
  <c r="D57" i="1" s="1"/>
  <c r="B63" i="1"/>
  <c r="B69" i="1"/>
  <c r="C69" i="1" s="1"/>
  <c r="D69" i="1" s="1"/>
  <c r="B21" i="1"/>
  <c r="C21" i="1" s="1"/>
  <c r="D21" i="1" s="1"/>
  <c r="B49" i="1"/>
  <c r="C49" i="1" s="1"/>
  <c r="D49" i="1" s="1"/>
  <c r="B62" i="1"/>
  <c r="C62" i="1" s="1"/>
  <c r="D62" i="1" s="1"/>
  <c r="B14" i="1"/>
  <c r="B22" i="1"/>
  <c r="C22" i="1" s="1"/>
  <c r="D22" i="1" s="1"/>
  <c r="B52" i="1"/>
  <c r="C52" i="1" s="1"/>
  <c r="D52" i="1" s="1"/>
  <c r="B58" i="1"/>
  <c r="C58" i="1" s="1"/>
  <c r="B15" i="1"/>
  <c r="C15" i="1" s="1"/>
  <c r="D15" i="1" s="1"/>
  <c r="B53" i="1"/>
  <c r="C53" i="1" s="1"/>
  <c r="D53" i="1" s="1"/>
  <c r="B70" i="1"/>
  <c r="C70" i="1" s="1"/>
  <c r="D70" i="1" s="1"/>
  <c r="B18" i="1"/>
  <c r="C18" i="1" s="1"/>
  <c r="D18" i="1" s="1"/>
  <c r="B25" i="1"/>
  <c r="C25" i="1" s="1"/>
  <c r="D25" i="1" s="1"/>
  <c r="B41" i="1"/>
  <c r="C41" i="1" s="1"/>
  <c r="D41" i="1" s="1"/>
  <c r="B42" i="1"/>
  <c r="C42" i="1" s="1"/>
  <c r="D42" i="1" s="1"/>
  <c r="B54" i="1"/>
  <c r="C54" i="1" s="1"/>
  <c r="B59" i="1"/>
  <c r="C59" i="1" s="1"/>
  <c r="B65" i="1"/>
  <c r="C65" i="1" s="1"/>
  <c r="B71" i="1"/>
  <c r="C71" i="1" s="1"/>
  <c r="D71" i="1" s="1"/>
  <c r="B30" i="1"/>
  <c r="C30" i="1" s="1"/>
  <c r="D30" i="1" s="1"/>
  <c r="B36" i="1"/>
  <c r="C36" i="1" s="1"/>
  <c r="D36" i="1" s="1"/>
  <c r="B19" i="1"/>
  <c r="C19" i="1" s="1"/>
  <c r="D19" i="1" s="1"/>
  <c r="B47" i="1"/>
  <c r="C47" i="1" s="1"/>
  <c r="D47" i="1" s="1"/>
  <c r="B38" i="1"/>
  <c r="C38" i="1" s="1"/>
  <c r="D38" i="1" s="1"/>
  <c r="B64" i="1"/>
  <c r="C64" i="1" s="1"/>
  <c r="B24" i="1"/>
  <c r="C24" i="1" s="1"/>
  <c r="D24" i="1" s="1"/>
  <c r="B32" i="1"/>
  <c r="C32" i="1" s="1"/>
  <c r="D32" i="1" s="1"/>
  <c r="B35" i="1"/>
  <c r="C35" i="1" s="1"/>
  <c r="D35" i="1" s="1"/>
  <c r="B48" i="1"/>
  <c r="C48" i="1" s="1"/>
  <c r="D48" i="1" s="1"/>
  <c r="B44" i="1"/>
  <c r="C44" i="1" s="1"/>
  <c r="D44" i="1" s="1"/>
  <c r="B60" i="1"/>
  <c r="B72" i="1"/>
  <c r="C72" i="1" s="1"/>
  <c r="C79" i="1"/>
  <c r="D80" i="1"/>
  <c r="E80" i="1" s="1"/>
  <c r="D61" i="1"/>
  <c r="D73" i="1"/>
  <c r="D77" i="1"/>
  <c r="E77" i="1" s="1"/>
  <c r="C74" i="1"/>
  <c r="C83" i="1"/>
  <c r="D82" i="1"/>
  <c r="E82" i="1" s="1"/>
  <c r="C84" i="1"/>
  <c r="D75" i="1"/>
  <c r="E75" i="1" s="1"/>
  <c r="C81" i="1"/>
  <c r="C31" i="1"/>
  <c r="D31" i="1" s="1"/>
  <c r="C26" i="1"/>
  <c r="D26" i="1" s="1"/>
  <c r="C46" i="1"/>
  <c r="D46" i="1" s="1"/>
  <c r="C16" i="1"/>
  <c r="D16" i="1" s="1"/>
  <c r="C39" i="1"/>
  <c r="D39" i="1" s="1"/>
  <c r="D58" i="1" l="1"/>
  <c r="D67" i="1"/>
  <c r="D54" i="1"/>
  <c r="D72" i="1"/>
  <c r="C60" i="1"/>
  <c r="D60" i="1" s="1"/>
  <c r="D64" i="1"/>
  <c r="B86" i="1"/>
  <c r="D56" i="1"/>
  <c r="C63" i="1"/>
  <c r="D63" i="1" s="1"/>
  <c r="C14" i="1"/>
  <c r="D14" i="1" s="1"/>
  <c r="E25" i="1" s="1"/>
  <c r="D65" i="1"/>
  <c r="D59" i="1"/>
  <c r="E38" i="1"/>
  <c r="E34" i="1"/>
  <c r="E59" i="1" l="1"/>
  <c r="E63" i="1"/>
  <c r="D86" i="1"/>
  <c r="C9" i="1" s="1"/>
  <c r="C10" i="1" s="1"/>
  <c r="C11" i="1" s="1"/>
  <c r="E73" i="1"/>
  <c r="E71" i="1"/>
  <c r="E26" i="1"/>
  <c r="E49" i="1"/>
  <c r="E50" i="1"/>
  <c r="E62" i="1"/>
  <c r="E47" i="1"/>
  <c r="E51" i="1"/>
  <c r="E57" i="1"/>
  <c r="E46" i="1"/>
  <c r="E21" i="1"/>
  <c r="E37" i="1"/>
  <c r="E61" i="1"/>
  <c r="E64" i="1"/>
  <c r="E60" i="1"/>
  <c r="E16" i="1"/>
  <c r="E23" i="1"/>
  <c r="E72" i="1"/>
  <c r="E42" i="1"/>
  <c r="E31" i="1"/>
  <c r="E20" i="1"/>
  <c r="E28" i="1"/>
  <c r="E68" i="1"/>
  <c r="E36" i="1"/>
  <c r="E33" i="1"/>
  <c r="E18" i="1"/>
  <c r="E67" i="1"/>
  <c r="E52" i="1"/>
  <c r="E66" i="1"/>
  <c r="E15" i="1"/>
  <c r="E70" i="1"/>
  <c r="E35" i="1"/>
  <c r="E39" i="1"/>
  <c r="E14" i="1"/>
  <c r="E24" i="1"/>
  <c r="E48" i="1"/>
  <c r="E54" i="1"/>
  <c r="E32" i="1"/>
  <c r="E58" i="1"/>
  <c r="E44" i="1"/>
  <c r="E30" i="1"/>
  <c r="E17" i="1"/>
  <c r="E27" i="1"/>
  <c r="E29" i="1"/>
  <c r="E45" i="1"/>
  <c r="E19" i="1"/>
  <c r="E55" i="1"/>
  <c r="E65" i="1"/>
  <c r="E40" i="1"/>
  <c r="E41" i="1"/>
  <c r="E22" i="1"/>
  <c r="E43" i="1"/>
  <c r="E56" i="1"/>
  <c r="E53" i="1"/>
  <c r="E69" i="1"/>
</calcChain>
</file>

<file path=xl/sharedStrings.xml><?xml version="1.0" encoding="utf-8"?>
<sst xmlns="http://schemas.openxmlformats.org/spreadsheetml/2006/main" count="17" uniqueCount="15">
  <si>
    <t>Πλήθος Δόσεων</t>
  </si>
  <si>
    <t>Κεφάλαιο</t>
  </si>
  <si>
    <t>Επιτόκιο</t>
  </si>
  <si>
    <t>Τόκος</t>
  </si>
  <si>
    <t>Συντελεστής</t>
  </si>
  <si>
    <t>Ετήσιο Επιτόκιο</t>
  </si>
  <si>
    <t>Δόση Υπολογισμού</t>
  </si>
  <si>
    <t>Μηνιαίο Επιτόκιο</t>
  </si>
  <si>
    <t>Σύνολο Τόκων</t>
  </si>
  <si>
    <t>Αριθμός Δόσεων</t>
  </si>
  <si>
    <t>ΠΟΣΟ ΧΡΗΜΑΤΟΔΟΤΗΣΗΣ</t>
  </si>
  <si>
    <t>Καθαρή Αξία Πώλησης (Προκαταβολή το ΦΠΑ) ή Συνολική Αξία Τιμολογίου</t>
  </si>
  <si>
    <t>Μηνιαία Δόση</t>
  </si>
  <si>
    <t>ΥΠΟΛΟΓΙΣΤΗΣ ΧΡΗΜΑΤΟΔΟΤΗΣΗΣ</t>
  </si>
  <si>
    <t>Τελικό Σύνολο Αποπληρωμής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</si>
</sst>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#,##0.00\ &quot;€&quot;;[Red]\-#,##0.00\ &quot;€&quot;"/>
    <numFmt numFmtId="164" formatCode="#,##0.0000000000"/>
    <numFmt numFmtId="165" formatCode="#,##0_ ;[Red]\-#,##0\ "/>
    <numFmt numFmtId="166" formatCode="#,##0.0000_ ;[Red]\-#,##0.0000\ "/>
  </numFmts>
  <fonts count="4" x14ac:knownFonts="1">
    <font>
      <sz val="10"/>
      <name val="Arial"/>
      <charset val="161"/>
    </font>
    <font>
      <b/>
      <sz val="10"/>
      <name val="Calibri"/>
      <family val="2"/>
      <charset val="161"/>
      <scheme val="minor"/>
    </font>
    <font>
      <sz val="10"/>
      <name val="Calibri"/>
      <family val="2"/>
      <charset val="161"/>
      <scheme val="minor"/>
    </font>
    <font>
      <b/>
      <sz val="22"/>
      <color theme="0"/>
      <name val="Calibri"/>
      <family val="2"/>
      <charset val="161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206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/>
    <xf numFmtId="1" fontId="1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164" fontId="2" fillId="0" borderId="0" xfId="0" applyNumberFormat="1" applyFont="1" applyFill="1"/>
    <xf numFmtId="10" fontId="1" fillId="2" borderId="1" xfId="0" applyNumberFormat="1" applyFont="1" applyFill="1" applyBorder="1" applyAlignment="1" applyProtection="1">
      <alignment horizontal="right"/>
      <protection locked="0"/>
    </xf>
    <xf numFmtId="10" fontId="1" fillId="0" borderId="1" xfId="0" applyNumberFormat="1" applyFont="1" applyBorder="1" applyAlignment="1">
      <alignment horizontal="right"/>
    </xf>
    <xf numFmtId="8" fontId="1" fillId="0" borderId="1" xfId="0" applyNumberFormat="1" applyFont="1" applyBorder="1" applyAlignment="1">
      <alignment horizontal="right"/>
    </xf>
    <xf numFmtId="8" fontId="1" fillId="4" borderId="1" xfId="0" applyNumberFormat="1" applyFont="1" applyFill="1" applyBorder="1" applyAlignment="1">
      <alignment horizontal="right"/>
    </xf>
    <xf numFmtId="1" fontId="1" fillId="3" borderId="1" xfId="0" applyNumberFormat="1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 wrapText="1"/>
    </xf>
    <xf numFmtId="1" fontId="1" fillId="0" borderId="6" xfId="0" applyNumberFormat="1" applyFont="1" applyBorder="1" applyAlignment="1">
      <alignment horizontal="center"/>
    </xf>
    <xf numFmtId="4" fontId="2" fillId="0" borderId="6" xfId="0" applyNumberFormat="1" applyFont="1" applyBorder="1"/>
    <xf numFmtId="10" fontId="2" fillId="0" borderId="6" xfId="0" applyNumberFormat="1" applyFont="1" applyBorder="1" applyAlignment="1">
      <alignment horizontal="right"/>
    </xf>
    <xf numFmtId="166" fontId="1" fillId="0" borderId="6" xfId="0" applyNumberFormat="1" applyFont="1" applyBorder="1" applyAlignment="1">
      <alignment horizontal="center"/>
    </xf>
    <xf numFmtId="4" fontId="1" fillId="4" borderId="6" xfId="0" applyNumberFormat="1" applyFont="1" applyFill="1" applyBorder="1"/>
    <xf numFmtId="10" fontId="1" fillId="0" borderId="6" xfId="0" applyNumberFormat="1" applyFont="1" applyBorder="1" applyAlignment="1">
      <alignment horizontal="right"/>
    </xf>
    <xf numFmtId="166" fontId="2" fillId="0" borderId="6" xfId="0" applyNumberFormat="1" applyFont="1" applyBorder="1" applyAlignment="1">
      <alignment horizontal="center"/>
    </xf>
    <xf numFmtId="1" fontId="1" fillId="0" borderId="7" xfId="0" applyNumberFormat="1" applyFont="1" applyBorder="1" applyAlignment="1">
      <alignment horizontal="center"/>
    </xf>
    <xf numFmtId="4" fontId="2" fillId="0" borderId="7" xfId="0" applyNumberFormat="1" applyFont="1" applyBorder="1"/>
    <xf numFmtId="10" fontId="2" fillId="0" borderId="7" xfId="0" applyNumberFormat="1" applyFont="1" applyBorder="1" applyAlignment="1">
      <alignment horizontal="right"/>
    </xf>
    <xf numFmtId="166" fontId="1" fillId="0" borderId="7" xfId="0" applyNumberFormat="1" applyFont="1" applyBorder="1" applyAlignment="1">
      <alignment horizontal="center"/>
    </xf>
    <xf numFmtId="0" fontId="2" fillId="4" borderId="2" xfId="0" applyFont="1" applyFill="1" applyBorder="1" applyAlignment="1">
      <alignment horizontal="center" wrapText="1"/>
    </xf>
    <xf numFmtId="0" fontId="2" fillId="4" borderId="3" xfId="0" applyFont="1" applyFill="1" applyBorder="1" applyAlignment="1">
      <alignment horizontal="center" wrapText="1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1" fontId="1" fillId="0" borderId="2" xfId="0" applyNumberFormat="1" applyFont="1" applyBorder="1" applyAlignment="1">
      <alignment horizontal="left"/>
    </xf>
    <xf numFmtId="1" fontId="1" fillId="0" borderId="3" xfId="0" applyNumberFormat="1" applyFont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1" fontId="3" fillId="5" borderId="8" xfId="0" applyNumberFormat="1" applyFont="1" applyFill="1" applyBorder="1" applyAlignment="1">
      <alignment horizontal="center"/>
    </xf>
    <xf numFmtId="8" fontId="1" fillId="4" borderId="1" xfId="0" applyNumberFormat="1" applyFont="1" applyFill="1" applyBorder="1" applyAlignment="1" applyProtection="1">
      <alignment horizontal="center"/>
      <protection locked="0"/>
    </xf>
    <xf numFmtId="165" fontId="1" fillId="4" borderId="1" xfId="0" applyNumberFormat="1" applyFont="1" applyFill="1" applyBorder="1" applyAlignment="1" applyProtection="1">
      <alignment horizontal="center"/>
      <protection locked="0"/>
    </xf>
    <xf numFmtId="1" fontId="1" fillId="3" borderId="0" xfId="0" applyNumberFormat="1" applyFont="1" applyFill="1" applyAlignment="1">
      <alignment horizontal="center"/>
    </xf>
    <xf numFmtId="0" fontId="2" fillId="3" borderId="0" xfId="0" applyFont="1" applyFill="1"/>
    <xf numFmtId="0" fontId="1" fillId="3" borderId="0" xfId="0" applyFont="1" applyFill="1" applyAlignment="1">
      <alignment horizontal="right"/>
    </xf>
    <xf numFmtId="0" fontId="2" fillId="3" borderId="0" xfId="0" applyFont="1" applyFill="1" applyAlignment="1">
      <alignment horizontal="center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right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95"/>
  <sheetViews>
    <sheetView tabSelected="1" workbookViewId="0">
      <pane ySplit="13" topLeftCell="A14" activePane="bottomLeft" state="frozen"/>
      <selection pane="bottomLeft" activeCell="H11" sqref="H11"/>
    </sheetView>
  </sheetViews>
  <sheetFormatPr defaultColWidth="9.109375" defaultRowHeight="13.8" x14ac:dyDescent="0.3"/>
  <cols>
    <col min="1" max="1" width="8.5546875" style="2" customWidth="1"/>
    <col min="2" max="2" width="17.5546875" style="1" customWidth="1"/>
    <col min="3" max="3" width="18.6640625" style="4" customWidth="1"/>
    <col min="4" max="4" width="13.33203125" style="1" customWidth="1"/>
    <col min="5" max="5" width="24.77734375" style="3" customWidth="1"/>
    <col min="6" max="6" width="11.6640625" style="1" bestFit="1" customWidth="1"/>
    <col min="7" max="16384" width="9.109375" style="1"/>
  </cols>
  <sheetData>
    <row r="1" spans="1:5" ht="28.5" customHeight="1" thickBot="1" x14ac:dyDescent="0.6">
      <c r="A1" s="35" t="s">
        <v>13</v>
      </c>
      <c r="B1" s="35"/>
      <c r="C1" s="35"/>
      <c r="D1" s="35"/>
      <c r="E1" s="35"/>
    </row>
    <row r="2" spans="1:5" ht="18" customHeight="1" thickBot="1" x14ac:dyDescent="0.35">
      <c r="A2" s="38"/>
      <c r="B2" s="39"/>
      <c r="C2" s="40"/>
      <c r="D2" s="39"/>
      <c r="E2" s="41"/>
    </row>
    <row r="3" spans="1:5" ht="36.6" customHeight="1" thickBot="1" x14ac:dyDescent="0.35">
      <c r="A3" s="27" t="s">
        <v>10</v>
      </c>
      <c r="B3" s="28"/>
      <c r="C3" s="36">
        <v>5000</v>
      </c>
      <c r="D3" s="23" t="s">
        <v>11</v>
      </c>
      <c r="E3" s="24"/>
    </row>
    <row r="4" spans="1:5" ht="18" customHeight="1" thickBot="1" x14ac:dyDescent="0.35">
      <c r="A4" s="31" t="s">
        <v>0</v>
      </c>
      <c r="B4" s="32"/>
      <c r="C4" s="37">
        <v>60</v>
      </c>
      <c r="D4" s="25" t="s">
        <v>9</v>
      </c>
      <c r="E4" s="26"/>
    </row>
    <row r="5" spans="1:5" ht="18" customHeight="1" thickBot="1" x14ac:dyDescent="0.35">
      <c r="A5" s="42"/>
      <c r="B5" s="42"/>
      <c r="C5" s="43"/>
      <c r="D5" s="39"/>
      <c r="E5" s="41"/>
    </row>
    <row r="6" spans="1:5" ht="18" customHeight="1" thickBot="1" x14ac:dyDescent="0.35">
      <c r="A6" s="33" t="s">
        <v>5</v>
      </c>
      <c r="B6" s="34"/>
      <c r="C6" s="6">
        <v>0.15</v>
      </c>
      <c r="D6" s="29" t="s">
        <v>5</v>
      </c>
      <c r="E6" s="30"/>
    </row>
    <row r="7" spans="1:5" ht="18" customHeight="1" thickBot="1" x14ac:dyDescent="0.35">
      <c r="A7" s="31" t="s">
        <v>7</v>
      </c>
      <c r="B7" s="32"/>
      <c r="C7" s="7">
        <f>C6/12</f>
        <v>1.2499999999999999E-2</v>
      </c>
      <c r="D7" s="39"/>
      <c r="E7" s="41"/>
    </row>
    <row r="8" spans="1:5" ht="18" customHeight="1" thickBot="1" x14ac:dyDescent="0.35">
      <c r="A8" s="27" t="s">
        <v>6</v>
      </c>
      <c r="B8" s="28"/>
      <c r="C8" s="8">
        <f>C3/C4</f>
        <v>83.333333333333329</v>
      </c>
      <c r="D8" s="39"/>
      <c r="E8" s="41"/>
    </row>
    <row r="9" spans="1:5" ht="18" customHeight="1" thickBot="1" x14ac:dyDescent="0.35">
      <c r="A9" s="27" t="s">
        <v>8</v>
      </c>
      <c r="B9" s="28"/>
      <c r="C9" s="8">
        <f>D86</f>
        <v>1906.25</v>
      </c>
      <c r="D9" s="39"/>
      <c r="E9" s="41"/>
    </row>
    <row r="10" spans="1:5" ht="18" customHeight="1" thickBot="1" x14ac:dyDescent="0.35">
      <c r="A10" s="27" t="s">
        <v>14</v>
      </c>
      <c r="B10" s="28"/>
      <c r="C10" s="8">
        <f>C3+C9</f>
        <v>6906.25</v>
      </c>
      <c r="D10" s="39"/>
      <c r="E10" s="41"/>
    </row>
    <row r="11" spans="1:5" ht="18" customHeight="1" thickBot="1" x14ac:dyDescent="0.35">
      <c r="A11" s="27" t="s">
        <v>12</v>
      </c>
      <c r="B11" s="28"/>
      <c r="C11" s="9">
        <f>C10/C4</f>
        <v>115.10416666666667</v>
      </c>
      <c r="D11" s="39"/>
      <c r="E11" s="41"/>
    </row>
    <row r="12" spans="1:5" ht="14.4" thickBot="1" x14ac:dyDescent="0.35">
      <c r="A12" s="38"/>
      <c r="B12" s="39"/>
      <c r="C12" s="40"/>
      <c r="D12" s="39"/>
      <c r="E12" s="41"/>
    </row>
    <row r="13" spans="1:5" ht="28.2" thickBot="1" x14ac:dyDescent="0.35">
      <c r="A13" s="10" t="s">
        <v>0</v>
      </c>
      <c r="B13" s="11" t="s">
        <v>1</v>
      </c>
      <c r="C13" s="11" t="s">
        <v>2</v>
      </c>
      <c r="D13" s="11" t="s">
        <v>3</v>
      </c>
      <c r="E13" s="11" t="s">
        <v>4</v>
      </c>
    </row>
    <row r="14" spans="1:5" x14ac:dyDescent="0.3">
      <c r="A14" s="19">
        <v>1</v>
      </c>
      <c r="B14" s="20">
        <f>IF(C$4&gt;=A14,C$8,0)</f>
        <v>83.333333333333329</v>
      </c>
      <c r="C14" s="21">
        <f>IF(B14&gt;0,C$7*A14,0)</f>
        <v>1.2499999999999999E-2</v>
      </c>
      <c r="D14" s="20">
        <f>IF(B14&gt;0,B14*C14,0)</f>
        <v>1.0416666666666665</v>
      </c>
      <c r="E14" s="22">
        <f>IF(D14&gt;0,SUM(D$14:D14)/SUM(B$14:B14)," ")</f>
        <v>1.2499999999999999E-2</v>
      </c>
    </row>
    <row r="15" spans="1:5" x14ac:dyDescent="0.3">
      <c r="A15" s="12">
        <v>2</v>
      </c>
      <c r="B15" s="13">
        <f>IF(C$4&gt;=A15,C$8,0)</f>
        <v>83.333333333333329</v>
      </c>
      <c r="C15" s="14">
        <f>IF(B15&gt;0,C$7*A15,0)</f>
        <v>2.4999999999999998E-2</v>
      </c>
      <c r="D15" s="13">
        <f t="shared" ref="D15:D78" si="0">IF(B15&gt;0,B15*C15,0)</f>
        <v>2.083333333333333</v>
      </c>
      <c r="E15" s="15">
        <f>IF(D15&gt;0,SUM(D$14:D15)/SUM(B$14:B15)," ")</f>
        <v>1.8749999999999999E-2</v>
      </c>
    </row>
    <row r="16" spans="1:5" x14ac:dyDescent="0.3">
      <c r="A16" s="12">
        <v>3</v>
      </c>
      <c r="B16" s="13">
        <f>IF(C$4&gt;=A16,C$8,0)</f>
        <v>83.333333333333329</v>
      </c>
      <c r="C16" s="14">
        <f>IF(B16&gt;0,C$7*A16,0)</f>
        <v>3.7499999999999999E-2</v>
      </c>
      <c r="D16" s="13">
        <f t="shared" si="0"/>
        <v>3.1249999999999996</v>
      </c>
      <c r="E16" s="15">
        <f>IF(D16&gt;0,SUM(D$14:D16)/SUM(B$14:B16)," ")</f>
        <v>2.4999999999999998E-2</v>
      </c>
    </row>
    <row r="17" spans="1:5" x14ac:dyDescent="0.3">
      <c r="A17" s="12">
        <v>4</v>
      </c>
      <c r="B17" s="13">
        <f>IF(C$4&gt;=A17,C$8,0)</f>
        <v>83.333333333333329</v>
      </c>
      <c r="C17" s="14">
        <f>IF(B17&gt;0,C$7*A17,0)</f>
        <v>4.9999999999999996E-2</v>
      </c>
      <c r="D17" s="13">
        <f t="shared" si="0"/>
        <v>4.1666666666666661</v>
      </c>
      <c r="E17" s="15">
        <f>IF(D17&gt;0,SUM(D$14:D17)/SUM(B$14:B17)," ")</f>
        <v>3.1249999999999993E-2</v>
      </c>
    </row>
    <row r="18" spans="1:5" x14ac:dyDescent="0.3">
      <c r="A18" s="12">
        <v>5</v>
      </c>
      <c r="B18" s="13">
        <f>IF(C$4&gt;=A18,C$8,0)</f>
        <v>83.333333333333329</v>
      </c>
      <c r="C18" s="14">
        <f>IF(B18&gt;0,C$7*A18,0)</f>
        <v>6.2499999999999993E-2</v>
      </c>
      <c r="D18" s="13">
        <f t="shared" si="0"/>
        <v>5.2083333333333321</v>
      </c>
      <c r="E18" s="15">
        <f>IF(D18&gt;0,SUM(D$14:D18)/SUM(B$14:B18)," ")</f>
        <v>3.7499999999999992E-2</v>
      </c>
    </row>
    <row r="19" spans="1:5" x14ac:dyDescent="0.3">
      <c r="A19" s="12">
        <v>6</v>
      </c>
      <c r="B19" s="13">
        <f>IF(C$4&gt;=A19,C$8,0)</f>
        <v>83.333333333333329</v>
      </c>
      <c r="C19" s="14">
        <f>IF(B19&gt;0,C$7*A19,0)</f>
        <v>7.4999999999999997E-2</v>
      </c>
      <c r="D19" s="13">
        <f t="shared" si="0"/>
        <v>6.2499999999999991</v>
      </c>
      <c r="E19" s="15">
        <f>IF(D19&gt;0,SUM(D$14:D19)/SUM(B$14:B19)," ")</f>
        <v>4.3749999999999997E-2</v>
      </c>
    </row>
    <row r="20" spans="1:5" x14ac:dyDescent="0.3">
      <c r="A20" s="12">
        <v>7</v>
      </c>
      <c r="B20" s="13">
        <f>IF(C$4&gt;=A20,C$8,0)</f>
        <v>83.333333333333329</v>
      </c>
      <c r="C20" s="14">
        <f>IF(B20&gt;0,C$7*A20,0)</f>
        <v>8.7499999999999994E-2</v>
      </c>
      <c r="D20" s="13">
        <f t="shared" si="0"/>
        <v>7.2916666666666661</v>
      </c>
      <c r="E20" s="15">
        <f>IF(D20&gt;0,SUM(D$14:D20)/SUM(B$14:B20)," ")</f>
        <v>0.05</v>
      </c>
    </row>
    <row r="21" spans="1:5" x14ac:dyDescent="0.3">
      <c r="A21" s="12">
        <v>8</v>
      </c>
      <c r="B21" s="13">
        <f>IF(C$4&gt;=A21,C$8,0)</f>
        <v>83.333333333333329</v>
      </c>
      <c r="C21" s="14">
        <f>IF(B21&gt;0,C$7*A21,0)</f>
        <v>9.9999999999999992E-2</v>
      </c>
      <c r="D21" s="13">
        <f t="shared" si="0"/>
        <v>8.3333333333333321</v>
      </c>
      <c r="E21" s="15">
        <f>IF(D21&gt;0,SUM(D$14:D21)/SUM(B$14:B21)," ")</f>
        <v>5.6250000000000001E-2</v>
      </c>
    </row>
    <row r="22" spans="1:5" x14ac:dyDescent="0.3">
      <c r="A22" s="12">
        <v>9</v>
      </c>
      <c r="B22" s="13">
        <f>IF(C$4&gt;=A22,C$8,0)</f>
        <v>83.333333333333329</v>
      </c>
      <c r="C22" s="14">
        <f>IF(B22&gt;0,C$7*A22,0)</f>
        <v>0.11249999999999999</v>
      </c>
      <c r="D22" s="13">
        <f t="shared" si="0"/>
        <v>9.3749999999999982</v>
      </c>
      <c r="E22" s="15">
        <f>IF(D22&gt;0,SUM(D$14:D22)/SUM(B$14:B22)," ")</f>
        <v>6.25E-2</v>
      </c>
    </row>
    <row r="23" spans="1:5" x14ac:dyDescent="0.3">
      <c r="A23" s="12">
        <v>10</v>
      </c>
      <c r="B23" s="13">
        <f>IF(C$4&gt;=A23,C$8,0)</f>
        <v>83.333333333333329</v>
      </c>
      <c r="C23" s="14">
        <f>IF(B23&gt;0,C$7*A23,0)</f>
        <v>0.12499999999999999</v>
      </c>
      <c r="D23" s="13">
        <f t="shared" si="0"/>
        <v>10.416666666666664</v>
      </c>
      <c r="E23" s="15">
        <f>IF(D23&gt;0,SUM(D$14:D23)/SUM(B$14:B23)," ")</f>
        <v>6.8749999999999992E-2</v>
      </c>
    </row>
    <row r="24" spans="1:5" x14ac:dyDescent="0.3">
      <c r="A24" s="12">
        <v>11</v>
      </c>
      <c r="B24" s="13">
        <f>IF(C$4&gt;=A24,C$8,0)</f>
        <v>83.333333333333329</v>
      </c>
      <c r="C24" s="14">
        <f>IF(B24&gt;0,C$7*A24,0)</f>
        <v>0.13749999999999998</v>
      </c>
      <c r="D24" s="13">
        <f t="shared" si="0"/>
        <v>11.458333333333332</v>
      </c>
      <c r="E24" s="15">
        <f>IF(D24&gt;0,SUM(D$14:D24)/SUM(B$14:B24)," ")</f>
        <v>7.4999999999999997E-2</v>
      </c>
    </row>
    <row r="25" spans="1:5" x14ac:dyDescent="0.3">
      <c r="A25" s="12">
        <v>12</v>
      </c>
      <c r="B25" s="13">
        <f>IF(C$4&gt;=A25,C$8,0)</f>
        <v>83.333333333333329</v>
      </c>
      <c r="C25" s="14">
        <f>IF(B25&gt;0,C$7*A25,0)</f>
        <v>0.15</v>
      </c>
      <c r="D25" s="13">
        <f t="shared" si="0"/>
        <v>12.499999999999998</v>
      </c>
      <c r="E25" s="15">
        <f>IF(D25&gt;0,SUM(D$14:D25)/SUM(B$14:B25)," ")</f>
        <v>8.1249999999999989E-2</v>
      </c>
    </row>
    <row r="26" spans="1:5" x14ac:dyDescent="0.3">
      <c r="A26" s="12">
        <v>13</v>
      </c>
      <c r="B26" s="13">
        <f>IF(C$4&gt;=A26,C$8,0)</f>
        <v>83.333333333333329</v>
      </c>
      <c r="C26" s="14">
        <f>IF(B26&gt;0,C$7*A26,0)</f>
        <v>0.16249999999999998</v>
      </c>
      <c r="D26" s="13">
        <f t="shared" si="0"/>
        <v>13.541666666666664</v>
      </c>
      <c r="E26" s="15">
        <f>IF(D26&gt;0,SUM(D$14:D26)/SUM(B$14:B26)," ")</f>
        <v>8.7499999999999981E-2</v>
      </c>
    </row>
    <row r="27" spans="1:5" x14ac:dyDescent="0.3">
      <c r="A27" s="12">
        <v>14</v>
      </c>
      <c r="B27" s="13">
        <f>IF(C$4&gt;=A27,C$8,0)</f>
        <v>83.333333333333329</v>
      </c>
      <c r="C27" s="14">
        <f>IF(B27&gt;0,C$7*A27,0)</f>
        <v>0.17499999999999999</v>
      </c>
      <c r="D27" s="13">
        <f t="shared" si="0"/>
        <v>14.583333333333332</v>
      </c>
      <c r="E27" s="15">
        <f>IF(D27&gt;0,SUM(D$14:D27)/SUM(B$14:B27)," ")</f>
        <v>9.3749999999999986E-2</v>
      </c>
    </row>
    <row r="28" spans="1:5" x14ac:dyDescent="0.3">
      <c r="A28" s="12">
        <v>15</v>
      </c>
      <c r="B28" s="13">
        <f>IF(C$4&gt;=A28,C$8,0)</f>
        <v>83.333333333333329</v>
      </c>
      <c r="C28" s="14">
        <f>IF(B28&gt;0,C$7*A28,0)</f>
        <v>0.18749999999999997</v>
      </c>
      <c r="D28" s="13">
        <f t="shared" si="0"/>
        <v>15.624999999999996</v>
      </c>
      <c r="E28" s="15">
        <f>IF(D28&gt;0,SUM(D$14:D28)/SUM(B$14:B28)," ")</f>
        <v>9.9999999999999992E-2</v>
      </c>
    </row>
    <row r="29" spans="1:5" x14ac:dyDescent="0.3">
      <c r="A29" s="12">
        <v>16</v>
      </c>
      <c r="B29" s="13">
        <f>IF(C$4&gt;=A29,C$8,0)</f>
        <v>83.333333333333329</v>
      </c>
      <c r="C29" s="14">
        <f>IF(B29&gt;0,C$7*A29,0)</f>
        <v>0.19999999999999998</v>
      </c>
      <c r="D29" s="13">
        <f t="shared" si="0"/>
        <v>16.666666666666664</v>
      </c>
      <c r="E29" s="15">
        <f>IF(D29&gt;0,SUM(D$14:D29)/SUM(B$14:B29)," ")</f>
        <v>0.10625</v>
      </c>
    </row>
    <row r="30" spans="1:5" x14ac:dyDescent="0.3">
      <c r="A30" s="12">
        <v>17</v>
      </c>
      <c r="B30" s="13">
        <f>IF(C$4&gt;=A30,C$8,0)</f>
        <v>83.333333333333329</v>
      </c>
      <c r="C30" s="14">
        <f>IF(B30&gt;0,C$7*A30,0)</f>
        <v>0.21249999999999999</v>
      </c>
      <c r="D30" s="13">
        <f t="shared" si="0"/>
        <v>17.708333333333332</v>
      </c>
      <c r="E30" s="15">
        <f>IF(D30&gt;0,SUM(D$14:D30)/SUM(B$14:B30)," ")</f>
        <v>0.11250000000000002</v>
      </c>
    </row>
    <row r="31" spans="1:5" x14ac:dyDescent="0.3">
      <c r="A31" s="12">
        <v>18</v>
      </c>
      <c r="B31" s="13">
        <f>IF(C$4&gt;=A31,C$8,0)</f>
        <v>83.333333333333329</v>
      </c>
      <c r="C31" s="14">
        <f>IF(B31&gt;0,C$7*A31,0)</f>
        <v>0.22499999999999998</v>
      </c>
      <c r="D31" s="13">
        <f t="shared" si="0"/>
        <v>18.749999999999996</v>
      </c>
      <c r="E31" s="15">
        <f>IF(D31&gt;0,SUM(D$14:D31)/SUM(B$14:B31)," ")</f>
        <v>0.11875000000000002</v>
      </c>
    </row>
    <row r="32" spans="1:5" x14ac:dyDescent="0.3">
      <c r="A32" s="12">
        <v>19</v>
      </c>
      <c r="B32" s="13">
        <f>IF(C$4&gt;=A32,C$8,0)</f>
        <v>83.333333333333329</v>
      </c>
      <c r="C32" s="14">
        <f>IF(B32&gt;0,C$7*A32,0)</f>
        <v>0.23749999999999999</v>
      </c>
      <c r="D32" s="13">
        <f t="shared" si="0"/>
        <v>19.791666666666664</v>
      </c>
      <c r="E32" s="15">
        <f>IF(D32&gt;0,SUM(D$14:D32)/SUM(B$14:B32)," ")</f>
        <v>0.12500000000000003</v>
      </c>
    </row>
    <row r="33" spans="1:5" x14ac:dyDescent="0.3">
      <c r="A33" s="12">
        <v>20</v>
      </c>
      <c r="B33" s="13">
        <f>IF(C$4&gt;=A33,C$8,0)</f>
        <v>83.333333333333329</v>
      </c>
      <c r="C33" s="14">
        <f>IF(B33&gt;0,C$7*A33,0)</f>
        <v>0.24999999999999997</v>
      </c>
      <c r="D33" s="13">
        <f t="shared" si="0"/>
        <v>20.833333333333329</v>
      </c>
      <c r="E33" s="15">
        <f>IF(D33&gt;0,SUM(D$14:D33)/SUM(B$14:B33)," ")</f>
        <v>0.13125000000000003</v>
      </c>
    </row>
    <row r="34" spans="1:5" x14ac:dyDescent="0.3">
      <c r="A34" s="12">
        <v>21</v>
      </c>
      <c r="B34" s="13">
        <f>IF(C$4&gt;=A34,C$8,0)</f>
        <v>83.333333333333329</v>
      </c>
      <c r="C34" s="14">
        <f>IF(B34&gt;0,C$7*A34,0)</f>
        <v>0.26249999999999996</v>
      </c>
      <c r="D34" s="13">
        <f t="shared" si="0"/>
        <v>21.874999999999996</v>
      </c>
      <c r="E34" s="15">
        <f>IF(D34&gt;0,SUM(D$14:D34)/SUM(B$14:B34)," ")</f>
        <v>0.13750000000000004</v>
      </c>
    </row>
    <row r="35" spans="1:5" x14ac:dyDescent="0.3">
      <c r="A35" s="12">
        <v>22</v>
      </c>
      <c r="B35" s="13">
        <f>IF(C$4&gt;=A35,C$8,0)</f>
        <v>83.333333333333329</v>
      </c>
      <c r="C35" s="14">
        <f>IF(B35&gt;0,C$7*A35,0)</f>
        <v>0.27499999999999997</v>
      </c>
      <c r="D35" s="13">
        <f t="shared" si="0"/>
        <v>22.916666666666664</v>
      </c>
      <c r="E35" s="15">
        <f>IF(D35&gt;0,SUM(D$14:D35)/SUM(B$14:B35)," ")</f>
        <v>0.14375000000000004</v>
      </c>
    </row>
    <row r="36" spans="1:5" x14ac:dyDescent="0.3">
      <c r="A36" s="12">
        <v>23</v>
      </c>
      <c r="B36" s="13">
        <f>IF(C$4&gt;=A36,C$8,0)</f>
        <v>83.333333333333329</v>
      </c>
      <c r="C36" s="14">
        <f>IF(B36&gt;0,C$7*A36,0)</f>
        <v>0.28749999999999998</v>
      </c>
      <c r="D36" s="13">
        <f t="shared" si="0"/>
        <v>23.958333333333329</v>
      </c>
      <c r="E36" s="15">
        <f>IF(D36&gt;0,SUM(D$14:D36)/SUM(B$14:B36)," ")</f>
        <v>0.15000000000000005</v>
      </c>
    </row>
    <row r="37" spans="1:5" x14ac:dyDescent="0.3">
      <c r="A37" s="12">
        <v>24</v>
      </c>
      <c r="B37" s="13">
        <f>IF(C$4&gt;=A37,C$8,0)</f>
        <v>83.333333333333329</v>
      </c>
      <c r="C37" s="14">
        <f>IF(B37&gt;0,C$7*A37,0)</f>
        <v>0.3</v>
      </c>
      <c r="D37" s="13">
        <f t="shared" si="0"/>
        <v>24.999999999999996</v>
      </c>
      <c r="E37" s="15">
        <f>IF(D37&gt;0,SUM(D$14:D37)/SUM(B$14:B37)," ")</f>
        <v>0.15625000000000006</v>
      </c>
    </row>
    <row r="38" spans="1:5" x14ac:dyDescent="0.3">
      <c r="A38" s="12">
        <v>25</v>
      </c>
      <c r="B38" s="13">
        <f>IF(C$4&gt;=A38,C$8,0)</f>
        <v>83.333333333333329</v>
      </c>
      <c r="C38" s="14">
        <f>IF(B38&gt;0,C$7*A38,0)</f>
        <v>0.3125</v>
      </c>
      <c r="D38" s="13">
        <f t="shared" si="0"/>
        <v>26.041666666666664</v>
      </c>
      <c r="E38" s="15">
        <f>IF(D38&gt;0,SUM(D$14:D38)/SUM(B$14:B38)," ")</f>
        <v>0.16250000000000006</v>
      </c>
    </row>
    <row r="39" spans="1:5" x14ac:dyDescent="0.3">
      <c r="A39" s="12">
        <v>26</v>
      </c>
      <c r="B39" s="13">
        <f>IF(C$4&gt;=A39,C$8,0)</f>
        <v>83.333333333333329</v>
      </c>
      <c r="C39" s="14">
        <f>IF(B39&gt;0,C$7*A39,0)</f>
        <v>0.32499999999999996</v>
      </c>
      <c r="D39" s="13">
        <f t="shared" si="0"/>
        <v>27.083333333333329</v>
      </c>
      <c r="E39" s="15">
        <f>IF(D39&gt;0,SUM(D$14:D39)/SUM(B$14:B39)," ")</f>
        <v>0.16875000000000004</v>
      </c>
    </row>
    <row r="40" spans="1:5" x14ac:dyDescent="0.3">
      <c r="A40" s="12">
        <v>27</v>
      </c>
      <c r="B40" s="13">
        <f>IF(C$4&gt;=A40,C$8,0)</f>
        <v>83.333333333333329</v>
      </c>
      <c r="C40" s="14">
        <f>IF(B40&gt;0,C$7*A40,0)</f>
        <v>0.33749999999999997</v>
      </c>
      <c r="D40" s="13">
        <f t="shared" si="0"/>
        <v>28.124999999999996</v>
      </c>
      <c r="E40" s="15">
        <f>IF(D40&gt;0,SUM(D$14:D40)/SUM(B$14:B40)," ")</f>
        <v>0.17500000000000004</v>
      </c>
    </row>
    <row r="41" spans="1:5" x14ac:dyDescent="0.3">
      <c r="A41" s="12">
        <v>28</v>
      </c>
      <c r="B41" s="13">
        <f>IF(C$4&gt;=A41,C$8,0)</f>
        <v>83.333333333333329</v>
      </c>
      <c r="C41" s="14">
        <f>IF(B41&gt;0,C$7*A41,0)</f>
        <v>0.35</v>
      </c>
      <c r="D41" s="13">
        <f t="shared" si="0"/>
        <v>29.166666666666664</v>
      </c>
      <c r="E41" s="15">
        <f>IF(D41&gt;0,SUM(D$14:D41)/SUM(B$14:B41)," ")</f>
        <v>0.18125000000000002</v>
      </c>
    </row>
    <row r="42" spans="1:5" x14ac:dyDescent="0.3">
      <c r="A42" s="12">
        <v>29</v>
      </c>
      <c r="B42" s="13">
        <f>IF(C$4&gt;=A42,C$8,0)</f>
        <v>83.333333333333329</v>
      </c>
      <c r="C42" s="14">
        <f>IF(B42&gt;0,C$7*A42,0)</f>
        <v>0.36249999999999999</v>
      </c>
      <c r="D42" s="13">
        <f t="shared" si="0"/>
        <v>30.208333333333332</v>
      </c>
      <c r="E42" s="15">
        <f>IF(D42&gt;0,SUM(D$14:D42)/SUM(B$14:B42)," ")</f>
        <v>0.1875</v>
      </c>
    </row>
    <row r="43" spans="1:5" x14ac:dyDescent="0.3">
      <c r="A43" s="12">
        <v>30</v>
      </c>
      <c r="B43" s="13">
        <f>IF(C$4&gt;=A43,C$8,0)</f>
        <v>83.333333333333329</v>
      </c>
      <c r="C43" s="14">
        <f>IF(B43&gt;0,C$7*A43,0)</f>
        <v>0.37499999999999994</v>
      </c>
      <c r="D43" s="13">
        <f t="shared" si="0"/>
        <v>31.249999999999993</v>
      </c>
      <c r="E43" s="15">
        <f>IF(D43&gt;0,SUM(D$14:D43)/SUM(B$14:B43)," ")</f>
        <v>0.19375000000000001</v>
      </c>
    </row>
    <row r="44" spans="1:5" x14ac:dyDescent="0.3">
      <c r="A44" s="12">
        <v>31</v>
      </c>
      <c r="B44" s="13">
        <f>IF(C$4&gt;=A44,C$8,0)</f>
        <v>83.333333333333329</v>
      </c>
      <c r="C44" s="14">
        <f>IF(B44&gt;0,C$7*A44,0)</f>
        <v>0.38749999999999996</v>
      </c>
      <c r="D44" s="13">
        <f t="shared" si="0"/>
        <v>32.291666666666664</v>
      </c>
      <c r="E44" s="15">
        <f>IF(D44&gt;0,SUM(D$14:D44)/SUM(B$14:B44)," ")</f>
        <v>0.19999999999999998</v>
      </c>
    </row>
    <row r="45" spans="1:5" x14ac:dyDescent="0.3">
      <c r="A45" s="12">
        <v>32</v>
      </c>
      <c r="B45" s="13">
        <f>IF(C$4&gt;=A45,C$8,0)</f>
        <v>83.333333333333329</v>
      </c>
      <c r="C45" s="14">
        <f>IF(B45&gt;0,C$7*A45,0)</f>
        <v>0.39999999999999997</v>
      </c>
      <c r="D45" s="13">
        <f t="shared" si="0"/>
        <v>33.333333333333329</v>
      </c>
      <c r="E45" s="15">
        <f>IF(D45&gt;0,SUM(D$14:D45)/SUM(B$14:B45)," ")</f>
        <v>0.20624999999999999</v>
      </c>
    </row>
    <row r="46" spans="1:5" x14ac:dyDescent="0.3">
      <c r="A46" s="12">
        <v>33</v>
      </c>
      <c r="B46" s="13">
        <f>IF(C$4&gt;=A46,C$8,0)</f>
        <v>83.333333333333329</v>
      </c>
      <c r="C46" s="14">
        <f>IF(B46&gt;0,C$7*A46,0)</f>
        <v>0.41249999999999998</v>
      </c>
      <c r="D46" s="13">
        <f t="shared" si="0"/>
        <v>34.374999999999993</v>
      </c>
      <c r="E46" s="15">
        <f>IF(D46&gt;0,SUM(D$14:D46)/SUM(B$14:B46)," ")</f>
        <v>0.21249999999999997</v>
      </c>
    </row>
    <row r="47" spans="1:5" x14ac:dyDescent="0.3">
      <c r="A47" s="12">
        <v>34</v>
      </c>
      <c r="B47" s="13">
        <f>IF(C$4&gt;=A47,C$8,0)</f>
        <v>83.333333333333329</v>
      </c>
      <c r="C47" s="14">
        <f>IF(B47&gt;0,C$7*A47,0)</f>
        <v>0.42499999999999999</v>
      </c>
      <c r="D47" s="13">
        <f t="shared" si="0"/>
        <v>35.416666666666664</v>
      </c>
      <c r="E47" s="15">
        <f>IF(D47&gt;0,SUM(D$14:D47)/SUM(B$14:B47)," ")</f>
        <v>0.21874999999999994</v>
      </c>
    </row>
    <row r="48" spans="1:5" x14ac:dyDescent="0.3">
      <c r="A48" s="12">
        <v>35</v>
      </c>
      <c r="B48" s="13">
        <f>IF(C$4&gt;=A48,C$8,0)</f>
        <v>83.333333333333329</v>
      </c>
      <c r="C48" s="14">
        <f>IF(B48&gt;0,C$7*A48,0)</f>
        <v>0.43749999999999994</v>
      </c>
      <c r="D48" s="13">
        <f t="shared" si="0"/>
        <v>36.458333333333329</v>
      </c>
      <c r="E48" s="15">
        <f>IF(D48&gt;0,SUM(D$14:D48)/SUM(B$14:B48)," ")</f>
        <v>0.22499999999999995</v>
      </c>
    </row>
    <row r="49" spans="1:5" x14ac:dyDescent="0.3">
      <c r="A49" s="12">
        <v>36</v>
      </c>
      <c r="B49" s="13">
        <f>IF(C$4&gt;=A49,C$8,0)</f>
        <v>83.333333333333329</v>
      </c>
      <c r="C49" s="14">
        <f>IF(B49&gt;0,C$7*A49,0)</f>
        <v>0.44999999999999996</v>
      </c>
      <c r="D49" s="13">
        <f t="shared" si="0"/>
        <v>37.499999999999993</v>
      </c>
      <c r="E49" s="15">
        <f>IF(D49&gt;0,SUM(D$14:D49)/SUM(B$14:B49)," ")</f>
        <v>0.23124999999999993</v>
      </c>
    </row>
    <row r="50" spans="1:5" x14ac:dyDescent="0.3">
      <c r="A50" s="12">
        <v>37</v>
      </c>
      <c r="B50" s="13">
        <f>IF(C$4&gt;=A50,C$8,0)</f>
        <v>83.333333333333329</v>
      </c>
      <c r="C50" s="14">
        <f>IF(B50&gt;0,C$7*A50,0)</f>
        <v>0.46249999999999997</v>
      </c>
      <c r="D50" s="13">
        <f t="shared" si="0"/>
        <v>38.541666666666664</v>
      </c>
      <c r="E50" s="15">
        <f>IF(D50&gt;0,SUM(D$14:D50)/SUM(B$14:B50)," ")</f>
        <v>0.23749999999999991</v>
      </c>
    </row>
    <row r="51" spans="1:5" x14ac:dyDescent="0.3">
      <c r="A51" s="12">
        <v>38</v>
      </c>
      <c r="B51" s="13">
        <f>IF(C$4&gt;=A51,C$8,0)</f>
        <v>83.333333333333329</v>
      </c>
      <c r="C51" s="14">
        <f>IF(B51&gt;0,C$7*A51,0)</f>
        <v>0.47499999999999998</v>
      </c>
      <c r="D51" s="13">
        <f t="shared" si="0"/>
        <v>39.583333333333329</v>
      </c>
      <c r="E51" s="15">
        <f>IF(D51&gt;0,SUM(D$14:D51)/SUM(B$14:B51)," ")</f>
        <v>0.24374999999999991</v>
      </c>
    </row>
    <row r="52" spans="1:5" x14ac:dyDescent="0.3">
      <c r="A52" s="12">
        <v>39</v>
      </c>
      <c r="B52" s="13">
        <f>IF(C$4&gt;=A52,C$8,0)</f>
        <v>83.333333333333329</v>
      </c>
      <c r="C52" s="14">
        <f>IF(B52&gt;0,C$7*A52,0)</f>
        <v>0.48749999999999993</v>
      </c>
      <c r="D52" s="13">
        <f t="shared" si="0"/>
        <v>40.624999999999993</v>
      </c>
      <c r="E52" s="15">
        <f>IF(D52&gt;0,SUM(D$14:D52)/SUM(B$14:B52)," ")</f>
        <v>0.24999999999999989</v>
      </c>
    </row>
    <row r="53" spans="1:5" x14ac:dyDescent="0.3">
      <c r="A53" s="12">
        <v>40</v>
      </c>
      <c r="B53" s="13">
        <f>IF(C$4&gt;=A53,C$8,0)</f>
        <v>83.333333333333329</v>
      </c>
      <c r="C53" s="14">
        <f>IF(B53&gt;0,C$7*A53,0)</f>
        <v>0.49999999999999994</v>
      </c>
      <c r="D53" s="13">
        <f t="shared" si="0"/>
        <v>41.666666666666657</v>
      </c>
      <c r="E53" s="15">
        <f>IF(D53&gt;0,SUM(D$14:D53)/SUM(B$14:B53)," ")</f>
        <v>0.25624999999999987</v>
      </c>
    </row>
    <row r="54" spans="1:5" x14ac:dyDescent="0.3">
      <c r="A54" s="12">
        <v>41</v>
      </c>
      <c r="B54" s="13">
        <f>IF(C$4&gt;=A54,C$8,0)</f>
        <v>83.333333333333329</v>
      </c>
      <c r="C54" s="14">
        <f>IF(B54&gt;0,C$7*A54,0)</f>
        <v>0.51249999999999996</v>
      </c>
      <c r="D54" s="13">
        <f t="shared" si="0"/>
        <v>42.708333333333329</v>
      </c>
      <c r="E54" s="15">
        <f>IF(D54&gt;0,SUM(D$14:D54)/SUM(B$14:B54)," ")</f>
        <v>0.26249999999999984</v>
      </c>
    </row>
    <row r="55" spans="1:5" x14ac:dyDescent="0.3">
      <c r="A55" s="12">
        <v>42</v>
      </c>
      <c r="B55" s="13">
        <f>IF(C$4&gt;=A55,C$8,0)</f>
        <v>83.333333333333329</v>
      </c>
      <c r="C55" s="14">
        <f>IF(B55&gt;0,C$7*A55,0)</f>
        <v>0.52499999999999991</v>
      </c>
      <c r="D55" s="13">
        <f t="shared" si="0"/>
        <v>43.749999999999993</v>
      </c>
      <c r="E55" s="15">
        <f>IF(D55&gt;0,SUM(D$14:D55)/SUM(B$14:B55)," ")</f>
        <v>0.26874999999999988</v>
      </c>
    </row>
    <row r="56" spans="1:5" x14ac:dyDescent="0.3">
      <c r="A56" s="12">
        <v>43</v>
      </c>
      <c r="B56" s="13">
        <f>IF(C$4&gt;=A56,C$8,0)</f>
        <v>83.333333333333329</v>
      </c>
      <c r="C56" s="14">
        <f>IF(B56&gt;0,C$7*A56,0)</f>
        <v>0.53749999999999998</v>
      </c>
      <c r="D56" s="13">
        <f t="shared" si="0"/>
        <v>44.791666666666664</v>
      </c>
      <c r="E56" s="15">
        <f>IF(D56&gt;0,SUM(D$14:D56)/SUM(B$14:B56)," ")</f>
        <v>0.27499999999999986</v>
      </c>
    </row>
    <row r="57" spans="1:5" x14ac:dyDescent="0.3">
      <c r="A57" s="12">
        <v>44</v>
      </c>
      <c r="B57" s="13">
        <f>IF(C$4&gt;=A57,C$8,0)</f>
        <v>83.333333333333329</v>
      </c>
      <c r="C57" s="14">
        <f>IF(B57&gt;0,C$7*A57,0)</f>
        <v>0.54999999999999993</v>
      </c>
      <c r="D57" s="13">
        <f t="shared" si="0"/>
        <v>45.833333333333329</v>
      </c>
      <c r="E57" s="15">
        <f>IF(D57&gt;0,SUM(D$14:D57)/SUM(B$14:B57)," ")</f>
        <v>0.28124999999999983</v>
      </c>
    </row>
    <row r="58" spans="1:5" x14ac:dyDescent="0.3">
      <c r="A58" s="12">
        <v>45</v>
      </c>
      <c r="B58" s="13">
        <f>IF(C$4&gt;=A58,C$8,0)</f>
        <v>83.333333333333329</v>
      </c>
      <c r="C58" s="14">
        <f>IF(B58&gt;0,C$7*A58,0)</f>
        <v>0.5625</v>
      </c>
      <c r="D58" s="13">
        <f t="shared" si="0"/>
        <v>46.875</v>
      </c>
      <c r="E58" s="15">
        <f>IF(D58&gt;0,SUM(D$14:D58)/SUM(B$14:B58)," ")</f>
        <v>0.28749999999999981</v>
      </c>
    </row>
    <row r="59" spans="1:5" x14ac:dyDescent="0.3">
      <c r="A59" s="12">
        <v>46</v>
      </c>
      <c r="B59" s="13">
        <f>IF(C$4&gt;=A59,C$8,0)</f>
        <v>83.333333333333329</v>
      </c>
      <c r="C59" s="14">
        <f>IF(B59&gt;0,C$7*A59,0)</f>
        <v>0.57499999999999996</v>
      </c>
      <c r="D59" s="13">
        <f t="shared" si="0"/>
        <v>47.916666666666657</v>
      </c>
      <c r="E59" s="15">
        <f>IF(D59&gt;0,SUM(D$14:D59)/SUM(B$14:B59)," ")</f>
        <v>0.29374999999999984</v>
      </c>
    </row>
    <row r="60" spans="1:5" x14ac:dyDescent="0.3">
      <c r="A60" s="12">
        <v>47</v>
      </c>
      <c r="B60" s="13">
        <f>IF(C$4&gt;=A60,C$8,0)</f>
        <v>83.333333333333329</v>
      </c>
      <c r="C60" s="14">
        <f>IF(B60&gt;0,C$7*A60,0)</f>
        <v>0.58749999999999991</v>
      </c>
      <c r="D60" s="13">
        <f t="shared" si="0"/>
        <v>48.958333333333321</v>
      </c>
      <c r="E60" s="15">
        <f>IF(D60&gt;0,SUM(D$14:D60)/SUM(B$14:B60)," ")</f>
        <v>0.29999999999999982</v>
      </c>
    </row>
    <row r="61" spans="1:5" x14ac:dyDescent="0.3">
      <c r="A61" s="12">
        <v>48</v>
      </c>
      <c r="B61" s="13">
        <f>IF(C$4&gt;=A61,C$8,0)</f>
        <v>83.333333333333329</v>
      </c>
      <c r="C61" s="14">
        <f>IF(B61&gt;0,C$7*A61,0)</f>
        <v>0.6</v>
      </c>
      <c r="D61" s="13">
        <f t="shared" si="0"/>
        <v>49.999999999999993</v>
      </c>
      <c r="E61" s="15">
        <f>IF(D61&gt;0,SUM(D$14:D61)/SUM(B$14:B61)," ")</f>
        <v>0.3062499999999998</v>
      </c>
    </row>
    <row r="62" spans="1:5" x14ac:dyDescent="0.3">
      <c r="A62" s="12">
        <v>49</v>
      </c>
      <c r="B62" s="13">
        <f>IF(C$4&gt;=A62,C$8,0)</f>
        <v>83.333333333333329</v>
      </c>
      <c r="C62" s="14">
        <f>IF(B62&gt;0,C$7*A62,0)</f>
        <v>0.61249999999999993</v>
      </c>
      <c r="D62" s="13">
        <f t="shared" si="0"/>
        <v>51.041666666666657</v>
      </c>
      <c r="E62" s="15">
        <f>IF(D62&gt;0,SUM(D$14:D62)/SUM(B$14:B62)," ")</f>
        <v>0.31249999999999978</v>
      </c>
    </row>
    <row r="63" spans="1:5" x14ac:dyDescent="0.3">
      <c r="A63" s="12">
        <v>50</v>
      </c>
      <c r="B63" s="13">
        <f>IF(C$4&gt;=A63,C$8,0)</f>
        <v>83.333333333333329</v>
      </c>
      <c r="C63" s="14">
        <f>IF(B63&gt;0,C$7*A63,0)</f>
        <v>0.625</v>
      </c>
      <c r="D63" s="13">
        <f t="shared" si="0"/>
        <v>52.083333333333329</v>
      </c>
      <c r="E63" s="15">
        <f>IF(D63&gt;0,SUM(D$14:D63)/SUM(B$14:B63)," ")</f>
        <v>0.31874999999999976</v>
      </c>
    </row>
    <row r="64" spans="1:5" x14ac:dyDescent="0.3">
      <c r="A64" s="12">
        <v>51</v>
      </c>
      <c r="B64" s="13">
        <f>IF(C$4&gt;=A64,C$8,0)</f>
        <v>83.333333333333329</v>
      </c>
      <c r="C64" s="14">
        <f>IF(B64&gt;0,C$7*A64,0)</f>
        <v>0.63749999999999996</v>
      </c>
      <c r="D64" s="13">
        <f t="shared" si="0"/>
        <v>53.124999999999993</v>
      </c>
      <c r="E64" s="15">
        <f>IF(D64&gt;0,SUM(D$14:D64)/SUM(B$14:B64)," ")</f>
        <v>0.32499999999999979</v>
      </c>
    </row>
    <row r="65" spans="1:5" x14ac:dyDescent="0.3">
      <c r="A65" s="12">
        <v>52</v>
      </c>
      <c r="B65" s="13">
        <f>IF(C$4&gt;=A65,C$8,0)</f>
        <v>83.333333333333329</v>
      </c>
      <c r="C65" s="14">
        <f>IF(B65&gt;0,C$7*A65,0)</f>
        <v>0.64999999999999991</v>
      </c>
      <c r="D65" s="13">
        <f t="shared" si="0"/>
        <v>54.166666666666657</v>
      </c>
      <c r="E65" s="15">
        <f>IF(D65&gt;0,SUM(D$14:D65)/SUM(B$14:B65)," ")</f>
        <v>0.33124999999999982</v>
      </c>
    </row>
    <row r="66" spans="1:5" x14ac:dyDescent="0.3">
      <c r="A66" s="12">
        <v>53</v>
      </c>
      <c r="B66" s="13">
        <f>IF(C$4&gt;=A66,C$8,0)</f>
        <v>83.333333333333329</v>
      </c>
      <c r="C66" s="14">
        <f>IF(B66&gt;0,C$7*A66,0)</f>
        <v>0.66249999999999998</v>
      </c>
      <c r="D66" s="13">
        <f t="shared" si="0"/>
        <v>55.208333333333329</v>
      </c>
      <c r="E66" s="15">
        <f>IF(D66&gt;0,SUM(D$14:D66)/SUM(B$14:B66)," ")</f>
        <v>0.33749999999999986</v>
      </c>
    </row>
    <row r="67" spans="1:5" x14ac:dyDescent="0.3">
      <c r="A67" s="12">
        <v>54</v>
      </c>
      <c r="B67" s="13">
        <f>IF(C$4&gt;=A67,C$8,0)</f>
        <v>83.333333333333329</v>
      </c>
      <c r="C67" s="14">
        <f>IF(B67&gt;0,C$7*A67,0)</f>
        <v>0.67499999999999993</v>
      </c>
      <c r="D67" s="13">
        <f t="shared" si="0"/>
        <v>56.249999999999993</v>
      </c>
      <c r="E67" s="15">
        <f>IF(D67&gt;0,SUM(D$14:D67)/SUM(B$14:B67)," ")</f>
        <v>0.34374999999999983</v>
      </c>
    </row>
    <row r="68" spans="1:5" x14ac:dyDescent="0.3">
      <c r="A68" s="12">
        <v>55</v>
      </c>
      <c r="B68" s="13">
        <f>IF(C$4&gt;=A68,C$8,0)</f>
        <v>83.333333333333329</v>
      </c>
      <c r="C68" s="14">
        <f>IF(B68&gt;0,C$7*A68,0)</f>
        <v>0.68749999999999989</v>
      </c>
      <c r="D68" s="13">
        <f t="shared" si="0"/>
        <v>57.291666666666657</v>
      </c>
      <c r="E68" s="15">
        <f>IF(D68&gt;0,SUM(D$14:D68)/SUM(B$14:B68)," ")</f>
        <v>0.34999999999999992</v>
      </c>
    </row>
    <row r="69" spans="1:5" x14ac:dyDescent="0.3">
      <c r="A69" s="12">
        <v>56</v>
      </c>
      <c r="B69" s="13">
        <f>IF(C$4&gt;=A69,C$8,0)</f>
        <v>83.333333333333329</v>
      </c>
      <c r="C69" s="14">
        <f>IF(B69&gt;0,C$7*A69,0)</f>
        <v>0.7</v>
      </c>
      <c r="D69" s="13">
        <f t="shared" si="0"/>
        <v>58.333333333333329</v>
      </c>
      <c r="E69" s="15">
        <f>IF(D69&gt;0,SUM(D$14:D69)/SUM(B$14:B69)," ")</f>
        <v>0.3562499999999999</v>
      </c>
    </row>
    <row r="70" spans="1:5" x14ac:dyDescent="0.3">
      <c r="A70" s="12">
        <v>57</v>
      </c>
      <c r="B70" s="13">
        <f>IF(C$4&gt;=A70,C$8,0)</f>
        <v>83.333333333333329</v>
      </c>
      <c r="C70" s="14">
        <f>IF(B70&gt;0,C$7*A70,0)</f>
        <v>0.71249999999999991</v>
      </c>
      <c r="D70" s="13">
        <f t="shared" si="0"/>
        <v>59.374999999999986</v>
      </c>
      <c r="E70" s="15">
        <f>IF(D70&gt;0,SUM(D$14:D70)/SUM(B$14:B70)," ")</f>
        <v>0.36249999999999993</v>
      </c>
    </row>
    <row r="71" spans="1:5" x14ac:dyDescent="0.3">
      <c r="A71" s="12">
        <v>58</v>
      </c>
      <c r="B71" s="13">
        <f>IF(C$4&gt;=A71,C$8,0)</f>
        <v>83.333333333333329</v>
      </c>
      <c r="C71" s="14">
        <f>IF(B71&gt;0,C$7*A71,0)</f>
        <v>0.72499999999999998</v>
      </c>
      <c r="D71" s="13">
        <f t="shared" si="0"/>
        <v>60.416666666666664</v>
      </c>
      <c r="E71" s="15">
        <f>IF(D71&gt;0,SUM(D$14:D71)/SUM(B$14:B71)," ")</f>
        <v>0.36874999999999997</v>
      </c>
    </row>
    <row r="72" spans="1:5" x14ac:dyDescent="0.3">
      <c r="A72" s="12">
        <v>59</v>
      </c>
      <c r="B72" s="13">
        <f>IF(C$4&gt;=A72,C$8,0)</f>
        <v>83.333333333333329</v>
      </c>
      <c r="C72" s="14">
        <f>IF(B72&gt;0,C$7*A72,0)</f>
        <v>0.73749999999999993</v>
      </c>
      <c r="D72" s="13">
        <f t="shared" si="0"/>
        <v>61.458333333333321</v>
      </c>
      <c r="E72" s="15">
        <f>IF(D72&gt;0,SUM(D$14:D72)/SUM(B$14:B72)," ")</f>
        <v>0.375</v>
      </c>
    </row>
    <row r="73" spans="1:5" x14ac:dyDescent="0.3">
      <c r="A73" s="12">
        <v>60</v>
      </c>
      <c r="B73" s="13">
        <f>IF(C$4&gt;=A73,C$8,0)</f>
        <v>83.333333333333329</v>
      </c>
      <c r="C73" s="14">
        <f>IF(B73&gt;0,C$7*A73,0)</f>
        <v>0.74999999999999989</v>
      </c>
      <c r="D73" s="13">
        <f t="shared" si="0"/>
        <v>62.499999999999986</v>
      </c>
      <c r="E73" s="15">
        <f>IF(D73&gt;0,SUM(D$14:D73)/SUM(B$14:B73)," ")</f>
        <v>0.38124999999999998</v>
      </c>
    </row>
    <row r="74" spans="1:5" x14ac:dyDescent="0.3">
      <c r="A74" s="12">
        <v>61</v>
      </c>
      <c r="B74" s="13">
        <f>IF(C$4&gt;=A74,C$8,0)</f>
        <v>0</v>
      </c>
      <c r="C74" s="14">
        <f>IF(B74&gt;0,C$7*A74,0)</f>
        <v>0</v>
      </c>
      <c r="D74" s="13">
        <f t="shared" si="0"/>
        <v>0</v>
      </c>
      <c r="E74" s="15" t="str">
        <f>IF(D74&gt;0,SUM(D$14:D74)/SUM(B$14:B74)," ")</f>
        <v xml:space="preserve"> </v>
      </c>
    </row>
    <row r="75" spans="1:5" x14ac:dyDescent="0.3">
      <c r="A75" s="12">
        <v>62</v>
      </c>
      <c r="B75" s="13">
        <f>IF(C$4&gt;=A75,C$8,0)</f>
        <v>0</v>
      </c>
      <c r="C75" s="14">
        <f>IF(B75&gt;0,C$7*A75,0)</f>
        <v>0</v>
      </c>
      <c r="D75" s="13">
        <f t="shared" si="0"/>
        <v>0</v>
      </c>
      <c r="E75" s="15" t="str">
        <f>IF(D75&gt;0,SUM(D$14:D75)/SUM(B$14:B75)," ")</f>
        <v xml:space="preserve"> </v>
      </c>
    </row>
    <row r="76" spans="1:5" x14ac:dyDescent="0.3">
      <c r="A76" s="12">
        <v>63</v>
      </c>
      <c r="B76" s="13">
        <f>IF(C$4&gt;=A76,C$8,0)</f>
        <v>0</v>
      </c>
      <c r="C76" s="14">
        <f>IF(B76&gt;0,C$7*A76,0)</f>
        <v>0</v>
      </c>
      <c r="D76" s="13">
        <f t="shared" si="0"/>
        <v>0</v>
      </c>
      <c r="E76" s="15" t="str">
        <f>IF(D76&gt;0,SUM(D$14:D76)/SUM(B$14:B76)," ")</f>
        <v xml:space="preserve"> </v>
      </c>
    </row>
    <row r="77" spans="1:5" x14ac:dyDescent="0.3">
      <c r="A77" s="12">
        <v>64</v>
      </c>
      <c r="B77" s="13">
        <f>IF(C$4&gt;=A77,C$8,0)</f>
        <v>0</v>
      </c>
      <c r="C77" s="14">
        <f>IF(B77&gt;0,C$7*A77,0)</f>
        <v>0</v>
      </c>
      <c r="D77" s="13">
        <f t="shared" si="0"/>
        <v>0</v>
      </c>
      <c r="E77" s="15" t="str">
        <f>IF(D77&gt;0,SUM(D$14:D77)/SUM(B$14:B77)," ")</f>
        <v xml:space="preserve"> </v>
      </c>
    </row>
    <row r="78" spans="1:5" x14ac:dyDescent="0.3">
      <c r="A78" s="12">
        <v>65</v>
      </c>
      <c r="B78" s="13">
        <f>IF(C$4&gt;=A78,C$8,0)</f>
        <v>0</v>
      </c>
      <c r="C78" s="14">
        <f>IF(B78&gt;0,C$7*A78,0)</f>
        <v>0</v>
      </c>
      <c r="D78" s="13">
        <f t="shared" si="0"/>
        <v>0</v>
      </c>
      <c r="E78" s="15" t="str">
        <f>IF(D78&gt;0,SUM(D$14:D78)/SUM(B$14:B78)," ")</f>
        <v xml:space="preserve"> </v>
      </c>
    </row>
    <row r="79" spans="1:5" x14ac:dyDescent="0.3">
      <c r="A79" s="12">
        <v>66</v>
      </c>
      <c r="B79" s="13">
        <f>IF(C$4&gt;=A79,C$8,0)</f>
        <v>0</v>
      </c>
      <c r="C79" s="14">
        <f>IF(B79&gt;0,C$7*A79,0)</f>
        <v>0</v>
      </c>
      <c r="D79" s="13">
        <f t="shared" ref="D79:D85" si="1">IF(B79&gt;0,B79*C79,0)</f>
        <v>0</v>
      </c>
      <c r="E79" s="15" t="str">
        <f>IF(D79&gt;0,SUM(D$14:D79)/SUM(B$14:B79)," ")</f>
        <v xml:space="preserve"> </v>
      </c>
    </row>
    <row r="80" spans="1:5" x14ac:dyDescent="0.3">
      <c r="A80" s="12">
        <v>67</v>
      </c>
      <c r="B80" s="13">
        <f>IF(C$4&gt;=A80,C$8,0)</f>
        <v>0</v>
      </c>
      <c r="C80" s="14">
        <f>IF(B80&gt;0,C$7*A80,0)</f>
        <v>0</v>
      </c>
      <c r="D80" s="13">
        <f t="shared" si="1"/>
        <v>0</v>
      </c>
      <c r="E80" s="15" t="str">
        <f>IF(D80&gt;0,SUM(D$14:D80)/SUM(B$14:B80)," ")</f>
        <v xml:space="preserve"> </v>
      </c>
    </row>
    <row r="81" spans="1:6" x14ac:dyDescent="0.3">
      <c r="A81" s="12">
        <v>68</v>
      </c>
      <c r="B81" s="13">
        <f>IF(C$4&gt;=A81,C$8,0)</f>
        <v>0</v>
      </c>
      <c r="C81" s="14">
        <f>IF(B81&gt;0,C$7*A81,0)</f>
        <v>0</v>
      </c>
      <c r="D81" s="13">
        <f t="shared" si="1"/>
        <v>0</v>
      </c>
      <c r="E81" s="15" t="str">
        <f>IF(D81&gt;0,SUM(D$14:D81)/SUM(B$14:B81)," ")</f>
        <v xml:space="preserve"> </v>
      </c>
    </row>
    <row r="82" spans="1:6" x14ac:dyDescent="0.3">
      <c r="A82" s="12">
        <v>69</v>
      </c>
      <c r="B82" s="13">
        <f>IF(C$4&gt;=A82,C$8,0)</f>
        <v>0</v>
      </c>
      <c r="C82" s="14">
        <f>IF(B82&gt;0,C$7*A82,0)</f>
        <v>0</v>
      </c>
      <c r="D82" s="13">
        <f t="shared" si="1"/>
        <v>0</v>
      </c>
      <c r="E82" s="15" t="str">
        <f>IF(D82&gt;0,SUM(D$14:D82)/SUM(B$14:B82)," ")</f>
        <v xml:space="preserve"> </v>
      </c>
    </row>
    <row r="83" spans="1:6" x14ac:dyDescent="0.3">
      <c r="A83" s="12">
        <v>70</v>
      </c>
      <c r="B83" s="13">
        <f>IF(C$4&gt;=A83,C$8,0)</f>
        <v>0</v>
      </c>
      <c r="C83" s="14">
        <f>IF(B83&gt;0,C$7*A83,0)</f>
        <v>0</v>
      </c>
      <c r="D83" s="13">
        <f t="shared" si="1"/>
        <v>0</v>
      </c>
      <c r="E83" s="15" t="str">
        <f>IF(D83&gt;0,SUM(D$14:D83)/SUM(B$14:B83)," ")</f>
        <v xml:space="preserve"> </v>
      </c>
    </row>
    <row r="84" spans="1:6" x14ac:dyDescent="0.3">
      <c r="A84" s="12">
        <v>71</v>
      </c>
      <c r="B84" s="13">
        <f>IF(C$4&gt;=A84,C$8,0)</f>
        <v>0</v>
      </c>
      <c r="C84" s="14">
        <f>IF(B84&gt;0,C$7*A84,0)</f>
        <v>0</v>
      </c>
      <c r="D84" s="13">
        <f t="shared" si="1"/>
        <v>0</v>
      </c>
      <c r="E84" s="15" t="str">
        <f>IF(D84&gt;0,SUM(D$14:D84)/SUM(B$14:B84)," ")</f>
        <v xml:space="preserve"> </v>
      </c>
    </row>
    <row r="85" spans="1:6" x14ac:dyDescent="0.3">
      <c r="A85" s="12">
        <v>72</v>
      </c>
      <c r="B85" s="13">
        <f>IF(C$4&gt;=A85,C$8,0)</f>
        <v>0</v>
      </c>
      <c r="C85" s="14">
        <f>IF(B85&gt;0,C$7*A85,0)</f>
        <v>0</v>
      </c>
      <c r="D85" s="13">
        <f t="shared" si="1"/>
        <v>0</v>
      </c>
      <c r="E85" s="15" t="str">
        <f>IF(D85&gt;0,SUM(D$14:D85)/SUM(B$14:B85)," ")</f>
        <v xml:space="preserve"> </v>
      </c>
    </row>
    <row r="86" spans="1:6" x14ac:dyDescent="0.3">
      <c r="A86" s="12"/>
      <c r="B86" s="16">
        <f>SUM(B14:B85)</f>
        <v>5000</v>
      </c>
      <c r="C86" s="17"/>
      <c r="D86" s="16">
        <f>SUM(D14:D85)</f>
        <v>1906.25</v>
      </c>
      <c r="E86" s="18"/>
    </row>
    <row r="95" spans="1:6" x14ac:dyDescent="0.3">
      <c r="F95" s="5"/>
    </row>
  </sheetData>
  <sheetProtection formatCells="0" formatColumns="0" formatRows="0" insertColumns="0" insertRows="0" insertHyperlinks="0" deleteColumns="0" deleteRows="0" sort="0" autoFilter="0" pivotTables="0"/>
  <mergeCells count="12">
    <mergeCell ref="A1:E1"/>
    <mergeCell ref="A10:B10"/>
    <mergeCell ref="A11:B11"/>
    <mergeCell ref="A3:B3"/>
    <mergeCell ref="A4:B4"/>
    <mergeCell ref="A6:B6"/>
    <mergeCell ref="A7:B7"/>
    <mergeCell ref="D3:E3"/>
    <mergeCell ref="D4:E4"/>
    <mergeCell ref="A8:B8"/>
    <mergeCell ref="A9:B9"/>
    <mergeCell ref="D6:E6"/>
  </mergeCells>
  <phoneticPr fontId="0" type="noConversion"/>
  <printOptions horizontalCentered="1" verticalCentered="1" gridLines="1"/>
  <pageMargins left="0.74803149606299213" right="0.74803149606299213" top="0.59055118110236227" bottom="0.39370078740157483" header="0.51181102362204722" footer="0.51181102362204722"/>
  <pageSetup paperSize="9" scale="64" orientation="portrait" verticalDpi="196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Τόκοι Ισόποσων Μηνιαίων Καταβολ</vt:lpstr>
    </vt:vector>
  </TitlesOfParts>
  <Company>Konica Minolta BGR S.A.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George Kaisarlis</dc:creator>
  <cp:lastModifiedBy>e-mashine</cp:lastModifiedBy>
  <cp:lastPrinted>2025-05-10T12:17:55Z</cp:lastPrinted>
  <dcterms:created xsi:type="dcterms:W3CDTF">2002-03-04T08:47:18Z</dcterms:created>
  <dcterms:modified xsi:type="dcterms:W3CDTF">2025-05-10T12:25:28Z</dcterms:modified>
</cp:coreProperties>
</file>